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<sst xmlns="http://schemas.openxmlformats.org/spreadsheetml/2006/main" count="37" uniqueCount="25">
  <si>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Наименование потребителя</t>
  </si>
  <si>
    <t>Январь</t>
  </si>
  <si>
    <t>Февраль</t>
  </si>
  <si>
    <t>Март</t>
  </si>
  <si>
    <t>Октябрь</t>
  </si>
  <si>
    <t>Ноябрь</t>
  </si>
  <si>
    <t>Декабрь</t>
  </si>
  <si>
    <t xml:space="preserve">Апрель </t>
  </si>
  <si>
    <t>тонн</t>
  </si>
  <si>
    <t>тыс. руб.</t>
  </si>
  <si>
    <t xml:space="preserve">И Т О Г О </t>
  </si>
  <si>
    <t xml:space="preserve">Итого по образованию </t>
  </si>
  <si>
    <t>ед.изм.</t>
  </si>
  <si>
    <t>применен индекс роста тарифов</t>
  </si>
  <si>
    <t xml:space="preserve">МКУ «Методическая служба обеспечения образовательных учреждений (котельная №8) </t>
  </si>
  <si>
    <t>МБОУ ООШ c. Николаевка</t>
  </si>
  <si>
    <t xml:space="preserve">МБОУ ООШ c. Даниловка </t>
  </si>
  <si>
    <t>МБОУ ОСОШ (сменная) с.Михайловка</t>
  </si>
  <si>
    <t>МБУ ДО "Детская  школа искусств" с.Михайловка</t>
  </si>
  <si>
    <t>Лимиты поставок твердого  топлива (уголь) в 2022 году для учреждений, финансируемых из средст местного бюджета</t>
  </si>
  <si>
    <t>тариф с НДС на 2022 год - 5500,00 руб./тонн</t>
  </si>
  <si>
    <t>тариф с НДС на 2022 год - 2550,00 руб./тонн</t>
  </si>
  <si>
    <t>всего на 2022 год</t>
  </si>
  <si>
    <t>май-сентябрь</t>
  </si>
  <si>
    <t>Приложение 4
к постановлению администрации Михайловского муниципального района          от 17.11.2021 № 1191-па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</si>
</sst>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78" fontId="6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178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H1" sqref="H1:L1"/>
    </sheetView>
  </sheetViews>
  <sheetFormatPr defaultColWidth="9.00390625" defaultRowHeight="12.75"/>
  <cols>
    <col min="1" max="1" width="30.25390625" style="2" customWidth="1"/>
    <col min="2" max="3" width="10.875" style="2" customWidth="1"/>
    <col min="4" max="4" width="11.75390625" style="2" customWidth="1"/>
    <col min="5" max="5" width="11.125" style="2" customWidth="1"/>
    <col min="6" max="6" width="9.375" style="2" customWidth="1"/>
    <col min="7" max="7" width="9.625" style="2" customWidth="1"/>
    <col min="8" max="8" width="9.125" style="2" customWidth="1"/>
    <col min="9" max="9" width="8.875" style="2" customWidth="1"/>
    <col min="10" max="10" width="9.625" style="2" customWidth="1"/>
    <col min="11" max="11" width="10.00390625" style="2" customWidth="1"/>
    <col min="12" max="12" width="3.125" style="2" customWidth="1"/>
    <col min="13" max="16384" width="9.125" style="2" customWidth="1"/>
  </cols>
  <sheetData>
    <row r="1" spans="8:12" ht="72.75" customHeight="1">
      <c r="H1" s="22" t="s">
        <v>24</v>
      </c>
      <c r="I1" s="22"/>
      <c r="J1" s="22"/>
      <c r="K1" s="22"/>
      <c r="L1" s="22"/>
    </row>
    <row r="2" spans="1:12" ht="17.25" customHeight="1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0"/>
    </row>
    <row r="3" spans="1:12" ht="18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16"/>
    </row>
    <row r="4" spans="5:12" ht="12.75" customHeight="1">
      <c r="E4" s="3"/>
      <c r="F4" s="24" t="s">
        <v>21</v>
      </c>
      <c r="G4" s="24"/>
      <c r="H4" s="24"/>
      <c r="I4" s="24"/>
      <c r="J4" s="24"/>
      <c r="K4" s="24"/>
      <c r="L4" s="1"/>
    </row>
    <row r="5" spans="5:12" ht="12.75" customHeight="1">
      <c r="E5" s="3"/>
      <c r="F5" s="25" t="s">
        <v>20</v>
      </c>
      <c r="G5" s="25"/>
      <c r="H5" s="25"/>
      <c r="I5" s="25"/>
      <c r="J5" s="25"/>
      <c r="K5" s="25"/>
      <c r="L5" s="1"/>
    </row>
    <row r="6" spans="5:12" ht="12.75" customHeight="1">
      <c r="E6" s="3"/>
      <c r="F6" s="24" t="s">
        <v>13</v>
      </c>
      <c r="G6" s="24"/>
      <c r="H6" s="24"/>
      <c r="I6" s="24"/>
      <c r="J6" s="24"/>
      <c r="K6" s="24"/>
      <c r="L6" s="1"/>
    </row>
    <row r="7" spans="6:12" ht="12.75">
      <c r="F7" s="4"/>
      <c r="G7" s="4"/>
      <c r="H7" s="21"/>
      <c r="I7" s="21"/>
      <c r="J7" s="21"/>
      <c r="K7" s="21"/>
      <c r="L7" s="21"/>
    </row>
    <row r="8" spans="8:12" ht="12.75">
      <c r="H8" s="1"/>
      <c r="I8" s="1"/>
      <c r="J8" s="1"/>
      <c r="K8" s="1"/>
      <c r="L8" s="1"/>
    </row>
    <row r="9" spans="1:11" ht="30">
      <c r="A9" s="11" t="s">
        <v>0</v>
      </c>
      <c r="B9" s="11" t="s">
        <v>12</v>
      </c>
      <c r="C9" s="11" t="s">
        <v>22</v>
      </c>
      <c r="D9" s="11" t="s">
        <v>1</v>
      </c>
      <c r="E9" s="11" t="s">
        <v>2</v>
      </c>
      <c r="F9" s="11" t="s">
        <v>3</v>
      </c>
      <c r="G9" s="11" t="s">
        <v>7</v>
      </c>
      <c r="H9" s="11" t="s">
        <v>23</v>
      </c>
      <c r="I9" s="11" t="s">
        <v>4</v>
      </c>
      <c r="J9" s="11" t="s">
        <v>5</v>
      </c>
      <c r="K9" s="11" t="s">
        <v>6</v>
      </c>
    </row>
    <row r="10" spans="1:11" s="5" customFormat="1" ht="24" customHeight="1">
      <c r="A10" s="18" t="s">
        <v>14</v>
      </c>
      <c r="B10" s="12" t="s">
        <v>8</v>
      </c>
      <c r="C10" s="14">
        <f aca="true" t="shared" si="0" ref="C10:C17">SUM(D10:K10)</f>
        <v>95.06</v>
      </c>
      <c r="D10" s="15">
        <v>16.5</v>
      </c>
      <c r="E10" s="15">
        <v>16.5</v>
      </c>
      <c r="F10" s="15">
        <v>14</v>
      </c>
      <c r="G10" s="15">
        <v>9.86</v>
      </c>
      <c r="H10" s="15">
        <v>0</v>
      </c>
      <c r="I10" s="15">
        <v>7</v>
      </c>
      <c r="J10" s="15">
        <v>15</v>
      </c>
      <c r="K10" s="15">
        <v>16.2</v>
      </c>
    </row>
    <row r="11" spans="1:11" s="5" customFormat="1" ht="23.25" customHeight="1">
      <c r="A11" s="18"/>
      <c r="B11" s="12" t="s">
        <v>9</v>
      </c>
      <c r="C11" s="14">
        <f t="shared" si="0"/>
        <v>522.83</v>
      </c>
      <c r="D11" s="15">
        <f>D10*5500/1000</f>
        <v>90.75</v>
      </c>
      <c r="E11" s="15">
        <f aca="true" t="shared" si="1" ref="E11:K11">E10*5500/1000</f>
        <v>90.75</v>
      </c>
      <c r="F11" s="15">
        <f t="shared" si="1"/>
        <v>77</v>
      </c>
      <c r="G11" s="15">
        <f t="shared" si="1"/>
        <v>54.23</v>
      </c>
      <c r="H11" s="15">
        <f t="shared" si="1"/>
        <v>0</v>
      </c>
      <c r="I11" s="15">
        <f t="shared" si="1"/>
        <v>38.5</v>
      </c>
      <c r="J11" s="15">
        <f t="shared" si="1"/>
        <v>82.5</v>
      </c>
      <c r="K11" s="15">
        <f t="shared" si="1"/>
        <v>89.1</v>
      </c>
    </row>
    <row r="12" spans="1:11" s="5" customFormat="1" ht="15">
      <c r="A12" s="18" t="s">
        <v>15</v>
      </c>
      <c r="B12" s="12" t="s">
        <v>8</v>
      </c>
      <c r="C12" s="14">
        <f t="shared" si="0"/>
        <v>151</v>
      </c>
      <c r="D12" s="15">
        <v>32</v>
      </c>
      <c r="E12" s="15">
        <v>29.2</v>
      </c>
      <c r="F12" s="15">
        <v>18.4</v>
      </c>
      <c r="G12" s="15">
        <v>13.4</v>
      </c>
      <c r="H12" s="15">
        <v>0</v>
      </c>
      <c r="I12" s="15">
        <v>7.5</v>
      </c>
      <c r="J12" s="15">
        <v>18.5</v>
      </c>
      <c r="K12" s="15">
        <v>32</v>
      </c>
    </row>
    <row r="13" spans="1:11" s="5" customFormat="1" ht="15">
      <c r="A13" s="18"/>
      <c r="B13" s="12" t="s">
        <v>9</v>
      </c>
      <c r="C13" s="14">
        <f t="shared" si="0"/>
        <v>385.05000000000007</v>
      </c>
      <c r="D13" s="15">
        <f>D12*2550/1000</f>
        <v>81.6</v>
      </c>
      <c r="E13" s="15">
        <f aca="true" t="shared" si="2" ref="E13:K13">E12*2550/1000</f>
        <v>74.46</v>
      </c>
      <c r="F13" s="15">
        <f t="shared" si="2"/>
        <v>46.92</v>
      </c>
      <c r="G13" s="15">
        <f t="shared" si="2"/>
        <v>34.17</v>
      </c>
      <c r="H13" s="15">
        <f t="shared" si="2"/>
        <v>0</v>
      </c>
      <c r="I13" s="15">
        <f t="shared" si="2"/>
        <v>19.125</v>
      </c>
      <c r="J13" s="15">
        <f t="shared" si="2"/>
        <v>47.175</v>
      </c>
      <c r="K13" s="15">
        <f t="shared" si="2"/>
        <v>81.6</v>
      </c>
    </row>
    <row r="14" spans="1:11" s="5" customFormat="1" ht="15">
      <c r="A14" s="18" t="s">
        <v>16</v>
      </c>
      <c r="B14" s="12" t="s">
        <v>8</v>
      </c>
      <c r="C14" s="14">
        <f t="shared" si="0"/>
        <v>262</v>
      </c>
      <c r="D14" s="15">
        <v>54.3</v>
      </c>
      <c r="E14" s="15">
        <v>45.7</v>
      </c>
      <c r="F14" s="15">
        <v>33.9</v>
      </c>
      <c r="G14" s="15">
        <v>19.4</v>
      </c>
      <c r="H14" s="15">
        <v>0</v>
      </c>
      <c r="I14" s="15">
        <v>17.4</v>
      </c>
      <c r="J14" s="15">
        <v>36.9</v>
      </c>
      <c r="K14" s="15">
        <v>54.4</v>
      </c>
    </row>
    <row r="15" spans="1:11" s="5" customFormat="1" ht="15">
      <c r="A15" s="18"/>
      <c r="B15" s="12" t="s">
        <v>9</v>
      </c>
      <c r="C15" s="14">
        <f t="shared" si="0"/>
        <v>668.1</v>
      </c>
      <c r="D15" s="15">
        <f aca="true" t="shared" si="3" ref="D15:K15">D14*2550/1000</f>
        <v>138.465</v>
      </c>
      <c r="E15" s="15">
        <f t="shared" si="3"/>
        <v>116.535</v>
      </c>
      <c r="F15" s="15">
        <f t="shared" si="3"/>
        <v>86.445</v>
      </c>
      <c r="G15" s="15">
        <f t="shared" si="3"/>
        <v>49.47</v>
      </c>
      <c r="H15" s="15">
        <f t="shared" si="3"/>
        <v>0</v>
      </c>
      <c r="I15" s="15">
        <f t="shared" si="3"/>
        <v>44.37</v>
      </c>
      <c r="J15" s="15">
        <f t="shared" si="3"/>
        <v>94.095</v>
      </c>
      <c r="K15" s="15">
        <f t="shared" si="3"/>
        <v>138.72</v>
      </c>
    </row>
    <row r="16" spans="1:11" s="5" customFormat="1" ht="15">
      <c r="A16" s="18" t="s">
        <v>17</v>
      </c>
      <c r="B16" s="12" t="s">
        <v>8</v>
      </c>
      <c r="C16" s="14">
        <f t="shared" si="0"/>
        <v>59</v>
      </c>
      <c r="D16" s="15">
        <v>10.7</v>
      </c>
      <c r="E16" s="15">
        <v>9.7</v>
      </c>
      <c r="F16" s="15">
        <v>6.7</v>
      </c>
      <c r="G16" s="15">
        <v>6.7</v>
      </c>
      <c r="H16" s="15">
        <v>0</v>
      </c>
      <c r="I16" s="15">
        <v>6.7</v>
      </c>
      <c r="J16" s="15">
        <v>7.8</v>
      </c>
      <c r="K16" s="15">
        <v>10.7</v>
      </c>
    </row>
    <row r="17" spans="1:11" s="5" customFormat="1" ht="15">
      <c r="A17" s="18"/>
      <c r="B17" s="12" t="s">
        <v>9</v>
      </c>
      <c r="C17" s="14">
        <f t="shared" si="0"/>
        <v>150.45000000000002</v>
      </c>
      <c r="D17" s="15">
        <f aca="true" t="shared" si="4" ref="D17:K17">D16*2550/1000</f>
        <v>27.285</v>
      </c>
      <c r="E17" s="15">
        <f t="shared" si="4"/>
        <v>24.735</v>
      </c>
      <c r="F17" s="15">
        <f t="shared" si="4"/>
        <v>17.085</v>
      </c>
      <c r="G17" s="15">
        <f t="shared" si="4"/>
        <v>17.085</v>
      </c>
      <c r="H17" s="15">
        <f t="shared" si="4"/>
        <v>0</v>
      </c>
      <c r="I17" s="15">
        <f t="shared" si="4"/>
        <v>17.085</v>
      </c>
      <c r="J17" s="15">
        <f t="shared" si="4"/>
        <v>19.89</v>
      </c>
      <c r="K17" s="15">
        <f t="shared" si="4"/>
        <v>27.285</v>
      </c>
    </row>
    <row r="18" spans="1:11" s="6" customFormat="1" ht="15.75">
      <c r="A18" s="20" t="s">
        <v>11</v>
      </c>
      <c r="B18" s="13" t="s">
        <v>8</v>
      </c>
      <c r="C18" s="14">
        <f>SUM(C10,C12,C14,C16)</f>
        <v>567.06</v>
      </c>
      <c r="D18" s="14">
        <f aca="true" t="shared" si="5" ref="D18:K18">SUM(D10,D12,D14,D16)</f>
        <v>113.5</v>
      </c>
      <c r="E18" s="14">
        <f t="shared" si="5"/>
        <v>101.10000000000001</v>
      </c>
      <c r="F18" s="14">
        <f t="shared" si="5"/>
        <v>73</v>
      </c>
      <c r="G18" s="14">
        <f t="shared" si="5"/>
        <v>49.36</v>
      </c>
      <c r="H18" s="14">
        <f t="shared" si="5"/>
        <v>0</v>
      </c>
      <c r="I18" s="14">
        <f t="shared" si="5"/>
        <v>38.6</v>
      </c>
      <c r="J18" s="14">
        <f t="shared" si="5"/>
        <v>78.2</v>
      </c>
      <c r="K18" s="14">
        <f t="shared" si="5"/>
        <v>113.3</v>
      </c>
    </row>
    <row r="19" spans="1:11" s="6" customFormat="1" ht="15.75">
      <c r="A19" s="20"/>
      <c r="B19" s="13" t="s">
        <v>9</v>
      </c>
      <c r="C19" s="14">
        <f>C11+C13+C15+C17</f>
        <v>1726.43</v>
      </c>
      <c r="D19" s="14">
        <f aca="true" t="shared" si="6" ref="D19:K19">D11+D13+D15+D17</f>
        <v>338.1</v>
      </c>
      <c r="E19" s="14">
        <f t="shared" si="6"/>
        <v>306.48</v>
      </c>
      <c r="F19" s="14">
        <f t="shared" si="6"/>
        <v>227.45000000000002</v>
      </c>
      <c r="G19" s="14">
        <f t="shared" si="6"/>
        <v>154.955</v>
      </c>
      <c r="H19" s="14">
        <f t="shared" si="6"/>
        <v>0</v>
      </c>
      <c r="I19" s="14">
        <f t="shared" si="6"/>
        <v>119.08000000000001</v>
      </c>
      <c r="J19" s="14">
        <f t="shared" si="6"/>
        <v>243.66000000000003</v>
      </c>
      <c r="K19" s="14">
        <f t="shared" si="6"/>
        <v>336.705</v>
      </c>
    </row>
    <row r="20" spans="1:12" s="7" customFormat="1" ht="15.75" customHeight="1">
      <c r="A20" s="18" t="s">
        <v>18</v>
      </c>
      <c r="B20" s="12" t="s">
        <v>8</v>
      </c>
      <c r="C20" s="14">
        <f>SUM(D20:K20)</f>
        <v>65</v>
      </c>
      <c r="D20" s="15">
        <v>15</v>
      </c>
      <c r="E20" s="15">
        <v>15</v>
      </c>
      <c r="F20" s="15">
        <v>8</v>
      </c>
      <c r="G20" s="15">
        <v>6</v>
      </c>
      <c r="H20" s="15">
        <v>0</v>
      </c>
      <c r="I20" s="15">
        <v>3</v>
      </c>
      <c r="J20" s="17">
        <v>8</v>
      </c>
      <c r="K20" s="15">
        <v>10</v>
      </c>
      <c r="L20" s="5"/>
    </row>
    <row r="21" spans="1:12" s="7" customFormat="1" ht="15.75">
      <c r="A21" s="18"/>
      <c r="B21" s="12" t="s">
        <v>9</v>
      </c>
      <c r="C21" s="14">
        <f>SUM(D21:K21)</f>
        <v>357.5</v>
      </c>
      <c r="D21" s="15">
        <f aca="true" t="shared" si="7" ref="D21:K21">D20*5500/1000</f>
        <v>82.5</v>
      </c>
      <c r="E21" s="15">
        <f t="shared" si="7"/>
        <v>82.5</v>
      </c>
      <c r="F21" s="15">
        <f t="shared" si="7"/>
        <v>44</v>
      </c>
      <c r="G21" s="15">
        <f t="shared" si="7"/>
        <v>33</v>
      </c>
      <c r="H21" s="15">
        <f t="shared" si="7"/>
        <v>0</v>
      </c>
      <c r="I21" s="15">
        <f t="shared" si="7"/>
        <v>16.5</v>
      </c>
      <c r="J21" s="15">
        <f t="shared" si="7"/>
        <v>44</v>
      </c>
      <c r="K21" s="15">
        <f t="shared" si="7"/>
        <v>55</v>
      </c>
      <c r="L21" s="5"/>
    </row>
    <row r="22" spans="1:11" s="7" customFormat="1" ht="15.75">
      <c r="A22" s="19" t="s">
        <v>10</v>
      </c>
      <c r="B22" s="12" t="s">
        <v>8</v>
      </c>
      <c r="C22" s="14">
        <f>C18+C20</f>
        <v>632.06</v>
      </c>
      <c r="D22" s="14">
        <f aca="true" t="shared" si="8" ref="D22:K22">D18+D20</f>
        <v>128.5</v>
      </c>
      <c r="E22" s="14">
        <f t="shared" si="8"/>
        <v>116.10000000000001</v>
      </c>
      <c r="F22" s="14">
        <f t="shared" si="8"/>
        <v>81</v>
      </c>
      <c r="G22" s="14">
        <f t="shared" si="8"/>
        <v>55.36</v>
      </c>
      <c r="H22" s="14">
        <f t="shared" si="8"/>
        <v>0</v>
      </c>
      <c r="I22" s="14">
        <f t="shared" si="8"/>
        <v>41.6</v>
      </c>
      <c r="J22" s="14">
        <f t="shared" si="8"/>
        <v>86.2</v>
      </c>
      <c r="K22" s="14">
        <f t="shared" si="8"/>
        <v>123.3</v>
      </c>
    </row>
    <row r="23" spans="1:11" s="7" customFormat="1" ht="15.75">
      <c r="A23" s="18"/>
      <c r="B23" s="12" t="s">
        <v>9</v>
      </c>
      <c r="C23" s="14">
        <f>C19+C21</f>
        <v>2083.9300000000003</v>
      </c>
      <c r="D23" s="14">
        <f aca="true" t="shared" si="9" ref="D23:K23">D19+D21</f>
        <v>420.6</v>
      </c>
      <c r="E23" s="14">
        <f t="shared" si="9"/>
        <v>388.98</v>
      </c>
      <c r="F23" s="14">
        <f t="shared" si="9"/>
        <v>271.45000000000005</v>
      </c>
      <c r="G23" s="14">
        <f t="shared" si="9"/>
        <v>187.955</v>
      </c>
      <c r="H23" s="14">
        <f t="shared" si="9"/>
        <v>0</v>
      </c>
      <c r="I23" s="14">
        <f t="shared" si="9"/>
        <v>135.58</v>
      </c>
      <c r="J23" s="14">
        <f t="shared" si="9"/>
        <v>287.66</v>
      </c>
      <c r="K23" s="14">
        <f t="shared" si="9"/>
        <v>391.705</v>
      </c>
    </row>
    <row r="24" spans="1:11" s="5" customFormat="1" ht="12.75">
      <c r="A24" s="8"/>
      <c r="B24" s="8"/>
      <c r="C24" s="8"/>
      <c r="D24" s="9"/>
      <c r="E24" s="9"/>
      <c r="F24" s="9"/>
      <c r="G24" s="9"/>
      <c r="H24" s="9"/>
      <c r="I24" s="9"/>
      <c r="J24" s="9"/>
      <c r="K24" s="9"/>
    </row>
    <row r="25" spans="4:12" ht="12.75">
      <c r="D25" s="5"/>
      <c r="E25" s="5"/>
      <c r="F25" s="5"/>
      <c r="G25" s="5"/>
      <c r="H25" s="5"/>
      <c r="I25" s="5"/>
      <c r="J25" s="5"/>
      <c r="K25" s="5"/>
      <c r="L25" s="5"/>
    </row>
    <row r="26" spans="4:12" ht="12.75">
      <c r="D26" s="5"/>
      <c r="E26" s="5"/>
      <c r="F26" s="5"/>
      <c r="G26" s="5"/>
      <c r="H26" s="5"/>
      <c r="I26" s="5"/>
      <c r="J26" s="5"/>
      <c r="K26" s="5"/>
      <c r="L26" s="5"/>
    </row>
    <row r="27" spans="4:12" ht="12.75">
      <c r="D27" s="5"/>
      <c r="E27" s="5"/>
      <c r="F27" s="5"/>
      <c r="G27" s="5"/>
      <c r="H27" s="5"/>
      <c r="I27" s="5"/>
      <c r="J27" s="5"/>
      <c r="K27" s="5"/>
      <c r="L27" s="5"/>
    </row>
  </sheetData>
  <sheetProtection/>
  <mergeCells count="13">
    <mergeCell ref="A10:A11"/>
    <mergeCell ref="H7:L7"/>
    <mergeCell ref="H1:L1"/>
    <mergeCell ref="A2:K3"/>
    <mergeCell ref="F4:K4"/>
    <mergeCell ref="F6:K6"/>
    <mergeCell ref="F5:K5"/>
    <mergeCell ref="A20:A21"/>
    <mergeCell ref="A22:A23"/>
    <mergeCell ref="A12:A13"/>
    <mergeCell ref="A14:A15"/>
    <mergeCell ref="A16:A17"/>
    <mergeCell ref="A18:A19"/>
  </mergeCells>
  <printOptions/>
  <pageMargins left="0.15748031496062992" right="0.1968503937007874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Logotip</dc:creator>
  <cp:keywords/>
  <dc:description/>
  <cp:lastModifiedBy>AMMRUSER</cp:lastModifiedBy>
  <cp:lastPrinted>2019-09-12T01:24:48Z</cp:lastPrinted>
  <dcterms:created xsi:type="dcterms:W3CDTF">2007-05-30T05:20:03Z</dcterms:created>
  <dcterms:modified xsi:type="dcterms:W3CDTF">2021-12-08T05:33:38Z</dcterms:modified>
  <cp:category/>
  <cp:version/>
  <cp:contentType/>
  <cp:contentStatus/>
</cp:coreProperties>
</file>